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595" windowHeight="6540" activeTab="7"/>
  </bookViews>
  <sheets>
    <sheet name="pres. ofic provision luminarias" sheetId="1" r:id="rId1"/>
    <sheet name="p. of. instalacion luminarias" sheetId="2" r:id="rId2"/>
    <sheet name="formul. ofic. servi. mantenim." sheetId="3" r:id="rId3"/>
    <sheet name="pres. ofic. de ofertas rub.I-II" sheetId="4" r:id="rId4"/>
    <sheet name="presup. oficial de oferta I" sheetId="5" r:id="rId5"/>
    <sheet name="f. ofic. rbro II-Instl. luminar" sheetId="6" r:id="rId6"/>
    <sheet name="f.ofic. III - Serv. manten." sheetId="7" r:id="rId7"/>
    <sheet name="f. ofic. rubro I-II" sheetId="8" r:id="rId8"/>
    <sheet name="Hoja2" sheetId="9" r:id="rId9"/>
  </sheets>
  <definedNames>
    <definedName name="_xlnm.Print_Area" localSheetId="8">'Hoja2'!$A$1:$G$89</definedName>
    <definedName name="_xlnm.Print_Area" localSheetId="3">'pres. ofic. de ofertas rub.I-II'!#REF!</definedName>
  </definedNames>
  <calcPr fullCalcOnLoad="1"/>
</workbook>
</file>

<file path=xl/sharedStrings.xml><?xml version="1.0" encoding="utf-8"?>
<sst xmlns="http://schemas.openxmlformats.org/spreadsheetml/2006/main" count="216" uniqueCount="44">
  <si>
    <t>T1                 1er sem.</t>
  </si>
  <si>
    <t>T2                  2º sem.</t>
  </si>
  <si>
    <t>T3                 3er sem.</t>
  </si>
  <si>
    <t>T4                  4º sem.</t>
  </si>
  <si>
    <t>Total unidades de medida estimados por perìodo semestral</t>
  </si>
  <si>
    <t xml:space="preserve">Cotización del precio unitario por unidad de medida    ($/luminaria por mes - Expresado en  números)    </t>
  </si>
  <si>
    <t>MONTO TOTAL PARA CADA PERIODO SEMESTRAL  (Expresado en números)</t>
  </si>
  <si>
    <t>MONTO TOTAL RUBRO II</t>
  </si>
  <si>
    <t>Porcentaje de incidencia</t>
  </si>
  <si>
    <t>PRECIO UNITARIO</t>
  </si>
  <si>
    <t>TOTAL</t>
  </si>
  <si>
    <t>OFERTA RUBRO II</t>
  </si>
  <si>
    <t xml:space="preserve">LICITACION PÚBLICA N° </t>
  </si>
  <si>
    <t xml:space="preserve">MONTO TOTAL OFERTA RUBRO I = </t>
  </si>
  <si>
    <t>MONTO</t>
  </si>
  <si>
    <t>CANTIDAD DE LUMINARIAS</t>
  </si>
  <si>
    <t>DIRECCION PROVINCIAL DE VIALIDAD</t>
  </si>
  <si>
    <t>M1</t>
  </si>
  <si>
    <t>MONTO TOTAL RUBRO III</t>
  </si>
  <si>
    <t>MONTO TOTAL OFERTA RUBROS II y III</t>
  </si>
  <si>
    <t xml:space="preserve">Asciende el  Monto Total de la Oferta (Rubros II y III) a la suma de pesos: </t>
  </si>
  <si>
    <t>M2</t>
  </si>
  <si>
    <t>M3</t>
  </si>
  <si>
    <t>M4</t>
  </si>
  <si>
    <t xml:space="preserve">MONTO TOTAL OFERTA RUBRO III = </t>
  </si>
  <si>
    <t>MONTO TOTAL OFERTA RUBRO III = M1+M2+M3+M4</t>
  </si>
  <si>
    <t>PRESUPUESTO OFICIAL DEL RUBRO I: PROVISION DE LUMINARIAS</t>
  </si>
  <si>
    <t>Artefacto de iluminación para vía pública de tecnología Led de 30.000 lúmenes +/- 10 % que cumpla los requisitos fotométricos de la Norma IRAM AADL J 2022 para las geometrías de montaje establecidas en el Pliego de Especificaciones Técnicas</t>
  </si>
  <si>
    <t>EXPEDIENTE N°:               / 2017</t>
  </si>
  <si>
    <t xml:space="preserve">RECAMBIO DE LUMINARIAS A TECNOLOGIA LED Y SERVICIO DE MANTENIMIENTO </t>
  </si>
  <si>
    <t>DE LA INTERCONEXIÓN URBANA OESTE DEL GRAN MENDOZA</t>
  </si>
  <si>
    <t>FORMULARIO OFICIAL DE OFERTA DEL  RUBRO I</t>
  </si>
  <si>
    <t>PRESUPUESTO OFICIAL DEL RUBRO II: INSTALACIÓN DE LUMINARIAS</t>
  </si>
  <si>
    <t>RUBRO I: PROVISIÓN DE LUMINARIAS</t>
  </si>
  <si>
    <t>OFERTA DEL RUBRO I: PROVISIÓN DE LUMINARIAS</t>
  </si>
  <si>
    <t>RUBRO II: INSTALACIÓN DE LUMINARIAS</t>
  </si>
  <si>
    <t>Servicio de instalación de luminarias de LED reemplazando las luminarias existentes en los soportes correspondientes según Pliego de Especificaciones Técnicas</t>
  </si>
  <si>
    <t>OFERTA RUBRO II: INSTALACIÓN DE LUMINARIAS</t>
  </si>
  <si>
    <t xml:space="preserve">MONTO TOTAL OFERTA RUBRO II = </t>
  </si>
  <si>
    <t>FORMULARIO OFICIAL DE OFERTA RUBRO III: SERVICIO DE MANTENIMIENTO</t>
  </si>
  <si>
    <t>RUBRO III: SERVICIO DE MANTENIMIENTO</t>
  </si>
  <si>
    <t>FORMULARIO OFICIAL DEL RUBRO II: INSTALACIÓN DE LUMINARIAS</t>
  </si>
  <si>
    <t>FORMULARIO OFICIAL DE OFERTA RUBROS II y II</t>
  </si>
  <si>
    <t>PRESUPUESTO OFICIAL DE OFERTA RUBROS II y II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</si>
</sst>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%"/>
    <numFmt numFmtId="178" formatCode="#,##0.0"/>
    <numFmt numFmtId="179" formatCode="0.000%"/>
    <numFmt numFmtId="180" formatCode="[$$-2C0A]\ #,##0.00"/>
    <numFmt numFmtId="181" formatCode="0.0000"/>
    <numFmt numFmtId="182" formatCode="[$$-2C0A]#,##0.00"/>
    <numFmt numFmtId="183" formatCode="0.00000"/>
    <numFmt numFmtId="184" formatCode="0.000000"/>
    <numFmt numFmtId="185" formatCode="0.000"/>
    <numFmt numFmtId="186" formatCode="0.0"/>
    <numFmt numFmtId="187" formatCode="_-* #,##0.0\ _€_-;\-* #,##0.0\ _€_-;_-* &quot;-&quot;??\ _€_-;_-@_-"/>
    <numFmt numFmtId="188" formatCode="_-* #,##0\ _€_-;\-* #,##0\ _€_-;_-* &quot;-&quot;??\ _€_-;_-@_-"/>
    <numFmt numFmtId="189" formatCode="#,##0.000"/>
    <numFmt numFmtId="190" formatCode="[$$-2C0A]#,##0.00;\-[$$-2C0A]#,##0.00"/>
    <numFmt numFmtId="191" formatCode="#,##0.00_ ;\-#,##0.00\ "/>
    <numFmt numFmtId="192" formatCode="&quot;$&quot;\ #,##0"/>
    <numFmt numFmtId="193" formatCode="&quot;$&quot;\ 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4"/>
      <name val="Book Antiqua"/>
      <family val="1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name val="Book Antiqua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5" fillId="0" borderId="0" xfId="0" applyFont="1" applyAlignment="1">
      <alignment/>
    </xf>
    <xf numFmtId="10" fontId="6" fillId="0" borderId="0" xfId="0" applyNumberFormat="1" applyFont="1" applyBorder="1" applyAlignment="1">
      <alignment horizontal="justify" vertical="center" wrapText="1"/>
    </xf>
    <xf numFmtId="3" fontId="6" fillId="0" borderId="0" xfId="0" applyNumberFormat="1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180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172" fontId="5" fillId="0" borderId="1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/>
    </xf>
    <xf numFmtId="191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/>
    </xf>
    <xf numFmtId="4" fontId="3" fillId="0" borderId="24" xfId="0" applyNumberFormat="1" applyFont="1" applyBorder="1" applyAlignment="1">
      <alignment vertical="center"/>
    </xf>
    <xf numFmtId="4" fontId="0" fillId="0" borderId="0" xfId="0" applyNumberFormat="1" applyBorder="1" applyAlignment="1">
      <alignment horizontal="left"/>
    </xf>
    <xf numFmtId="0" fontId="0" fillId="0" borderId="25" xfId="0" applyBorder="1" applyAlignment="1">
      <alignment/>
    </xf>
    <xf numFmtId="0" fontId="10" fillId="0" borderId="0" xfId="0" applyFont="1" applyAlignment="1">
      <alignment horizontal="justify" vertical="center"/>
    </xf>
    <xf numFmtId="0" fontId="11" fillId="0" borderId="16" xfId="0" applyFont="1" applyFill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11" fillId="0" borderId="26" xfId="0" applyNumberFormat="1" applyFont="1" applyBorder="1" applyAlignment="1">
      <alignment vertical="center" wrapText="1"/>
    </xf>
    <xf numFmtId="10" fontId="3" fillId="0" borderId="27" xfId="55" applyNumberFormat="1" applyFont="1" applyBorder="1" applyAlignment="1">
      <alignment horizontal="center" vertical="center" wrapText="1"/>
    </xf>
    <xf numFmtId="191" fontId="0" fillId="0" borderId="15" xfId="0" applyNumberForma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/>
    </xf>
    <xf numFmtId="3" fontId="5" fillId="0" borderId="28" xfId="0" applyNumberFormat="1" applyFont="1" applyBorder="1" applyAlignment="1">
      <alignment horizontal="center" vertical="center" wrapText="1"/>
    </xf>
    <xf numFmtId="172" fontId="12" fillId="0" borderId="2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2" fontId="5" fillId="0" borderId="29" xfId="0" applyNumberFormat="1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horizontal="justify" vertical="center"/>
    </xf>
    <xf numFmtId="3" fontId="5" fillId="0" borderId="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172" fontId="5" fillId="0" borderId="27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10" fontId="3" fillId="0" borderId="28" xfId="55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/>
    </xf>
    <xf numFmtId="0" fontId="11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172" fontId="1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2" fontId="11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justify" vertical="center"/>
    </xf>
    <xf numFmtId="10" fontId="3" fillId="0" borderId="11" xfId="55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zoomScalePageLayoutView="0" workbookViewId="0" topLeftCell="A1">
      <selection activeCell="B1" sqref="B1:F9"/>
    </sheetView>
  </sheetViews>
  <sheetFormatPr defaultColWidth="11.421875" defaultRowHeight="12.75"/>
  <cols>
    <col min="2" max="2" width="48.57421875" style="0" customWidth="1"/>
    <col min="3" max="3" width="14.421875" style="0" customWidth="1"/>
    <col min="4" max="4" width="14.00390625" style="0" customWidth="1"/>
    <col min="5" max="5" width="18.8515625" style="0" customWidth="1"/>
  </cols>
  <sheetData>
    <row r="1" spans="2:11" ht="19.5" customHeight="1">
      <c r="B1" s="79" t="s">
        <v>16</v>
      </c>
      <c r="C1" s="79"/>
      <c r="D1" s="79"/>
      <c r="E1" s="79"/>
      <c r="F1" s="53"/>
      <c r="G1" s="53"/>
      <c r="H1" s="53"/>
      <c r="I1" s="53"/>
      <c r="J1" s="53"/>
      <c r="K1" s="53"/>
    </row>
    <row r="2" spans="2:6" ht="20.25">
      <c r="B2" s="52" t="s">
        <v>26</v>
      </c>
      <c r="C2" s="52"/>
      <c r="D2" s="52"/>
      <c r="E2" s="52"/>
      <c r="F2" s="52"/>
    </row>
    <row r="3" spans="2:6" ht="20.25">
      <c r="B3" s="80" t="s">
        <v>12</v>
      </c>
      <c r="C3" s="80"/>
      <c r="D3" s="80"/>
      <c r="E3" s="80"/>
      <c r="F3" s="52"/>
    </row>
    <row r="4" spans="2:6" ht="21" customHeight="1">
      <c r="B4" s="9"/>
      <c r="C4" s="9"/>
      <c r="D4" s="2"/>
      <c r="E4" s="3"/>
      <c r="F4" s="2"/>
    </row>
    <row r="5" spans="2:6" ht="15.75">
      <c r="B5" s="15" t="s">
        <v>28</v>
      </c>
      <c r="C5" s="9"/>
      <c r="D5" s="10"/>
      <c r="E5" s="11"/>
      <c r="F5" s="12"/>
    </row>
    <row r="6" spans="2:6" ht="15.75">
      <c r="B6" s="15" t="s">
        <v>29</v>
      </c>
      <c r="C6" s="4"/>
      <c r="D6" s="13"/>
      <c r="E6" s="14"/>
      <c r="F6" s="13"/>
    </row>
    <row r="7" spans="2:6" ht="16.5" thickBot="1">
      <c r="B7" s="15" t="s">
        <v>30</v>
      </c>
      <c r="C7" s="4"/>
      <c r="D7" s="13"/>
      <c r="E7" s="14"/>
      <c r="F7" s="13"/>
    </row>
    <row r="8" spans="2:6" ht="44.25" customHeight="1">
      <c r="B8" s="16" t="s">
        <v>33</v>
      </c>
      <c r="C8" s="21" t="s">
        <v>15</v>
      </c>
      <c r="D8" s="43" t="s">
        <v>9</v>
      </c>
      <c r="E8" s="21" t="s">
        <v>14</v>
      </c>
      <c r="F8" s="37"/>
    </row>
    <row r="9" spans="2:5" ht="86.25" customHeight="1" thickBot="1">
      <c r="B9" s="44" t="s">
        <v>27</v>
      </c>
      <c r="C9" s="45">
        <v>1557</v>
      </c>
      <c r="D9" s="49">
        <v>8533</v>
      </c>
      <c r="E9" s="50">
        <f>+C9*D9</f>
        <v>13285881</v>
      </c>
    </row>
  </sheetData>
  <sheetProtection/>
  <mergeCells count="2">
    <mergeCell ref="B1:E1"/>
    <mergeCell ref="B3:E3"/>
  </mergeCells>
  <printOptions/>
  <pageMargins left="1.15" right="0.17" top="1.81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C23" sqref="C23"/>
    </sheetView>
  </sheetViews>
  <sheetFormatPr defaultColWidth="11.421875" defaultRowHeight="12.75"/>
  <cols>
    <col min="2" max="2" width="43.140625" style="0" customWidth="1"/>
    <col min="3" max="3" width="15.28125" style="0" customWidth="1"/>
    <col min="4" max="4" width="21.421875" style="0" customWidth="1"/>
    <col min="5" max="5" width="20.140625" style="0" customWidth="1"/>
  </cols>
  <sheetData>
    <row r="1" spans="2:5" ht="21">
      <c r="B1" s="79" t="s">
        <v>16</v>
      </c>
      <c r="C1" s="79"/>
      <c r="D1" s="79"/>
      <c r="E1" s="79"/>
    </row>
    <row r="2" spans="2:5" ht="20.25">
      <c r="B2" s="52" t="s">
        <v>32</v>
      </c>
      <c r="C2" s="52"/>
      <c r="D2" s="52"/>
      <c r="E2" s="52"/>
    </row>
    <row r="3" spans="2:5" ht="20.25">
      <c r="B3" s="80" t="s">
        <v>12</v>
      </c>
      <c r="C3" s="80"/>
      <c r="D3" s="80"/>
      <c r="E3" s="80"/>
    </row>
    <row r="4" spans="2:5" ht="12.75">
      <c r="B4" s="9"/>
      <c r="C4" s="9"/>
      <c r="D4" s="2"/>
      <c r="E4" s="3"/>
    </row>
    <row r="5" spans="2:5" ht="15.75">
      <c r="B5" s="15" t="s">
        <v>28</v>
      </c>
      <c r="C5" s="9"/>
      <c r="D5" s="10"/>
      <c r="E5" s="11"/>
    </row>
    <row r="6" spans="2:5" ht="15.75">
      <c r="B6" s="15" t="s">
        <v>29</v>
      </c>
      <c r="C6" s="4"/>
      <c r="D6" s="13"/>
      <c r="E6" s="14"/>
    </row>
    <row r="7" spans="2:5" ht="15.75">
      <c r="B7" s="15" t="s">
        <v>30</v>
      </c>
      <c r="C7" s="4"/>
      <c r="D7" s="13"/>
      <c r="E7" s="14"/>
    </row>
    <row r="8" spans="2:5" ht="45" customHeight="1">
      <c r="B8" s="71" t="s">
        <v>35</v>
      </c>
      <c r="C8" s="71" t="s">
        <v>15</v>
      </c>
      <c r="D8" s="71" t="s">
        <v>9</v>
      </c>
      <c r="E8" s="71" t="s">
        <v>14</v>
      </c>
    </row>
    <row r="9" spans="2:5" ht="54.75" customHeight="1">
      <c r="B9" s="91" t="s">
        <v>36</v>
      </c>
      <c r="C9" s="6">
        <v>1557</v>
      </c>
      <c r="D9" s="20">
        <v>2400</v>
      </c>
      <c r="E9" s="20">
        <f>+C9*D9</f>
        <v>3736800</v>
      </c>
    </row>
  </sheetData>
  <sheetProtection/>
  <mergeCells count="2">
    <mergeCell ref="B1:E1"/>
    <mergeCell ref="B3:E3"/>
  </mergeCells>
  <printOptions/>
  <pageMargins left="1.07" right="0.21" top="1.82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6.421875" style="0" customWidth="1"/>
    <col min="2" max="2" width="46.8515625" style="0" customWidth="1"/>
    <col min="3" max="3" width="14.8515625" style="0" customWidth="1"/>
    <col min="4" max="4" width="14.00390625" style="0" customWidth="1"/>
    <col min="5" max="5" width="14.57421875" style="0" customWidth="1"/>
    <col min="6" max="6" width="17.00390625" style="0" customWidth="1"/>
    <col min="7" max="7" width="16.140625" style="0" customWidth="1"/>
  </cols>
  <sheetData>
    <row r="1" spans="2:7" ht="21">
      <c r="B1" s="79" t="s">
        <v>16</v>
      </c>
      <c r="C1" s="79"/>
      <c r="D1" s="79"/>
      <c r="E1" s="79"/>
      <c r="F1" s="79"/>
      <c r="G1" s="79"/>
    </row>
    <row r="2" spans="2:7" ht="20.25">
      <c r="B2" s="80" t="s">
        <v>39</v>
      </c>
      <c r="C2" s="80"/>
      <c r="D2" s="80"/>
      <c r="E2" s="80"/>
      <c r="F2" s="80"/>
      <c r="G2" s="80"/>
    </row>
    <row r="3" spans="2:7" ht="20.25">
      <c r="B3" s="80" t="s">
        <v>12</v>
      </c>
      <c r="C3" s="80"/>
      <c r="D3" s="80"/>
      <c r="E3" s="80"/>
      <c r="F3" s="80"/>
      <c r="G3" s="80"/>
    </row>
    <row r="4" spans="2:5" ht="12.75">
      <c r="B4" s="9"/>
      <c r="C4" s="9"/>
      <c r="D4" s="2"/>
      <c r="E4" s="3"/>
    </row>
    <row r="5" spans="2:5" ht="15.75">
      <c r="B5" s="15" t="s">
        <v>28</v>
      </c>
      <c r="C5" s="9"/>
      <c r="D5" s="10"/>
      <c r="E5" s="11"/>
    </row>
    <row r="6" spans="2:5" ht="15.75" customHeight="1">
      <c r="B6" s="15" t="s">
        <v>29</v>
      </c>
      <c r="C6" s="4"/>
      <c r="D6" s="13"/>
      <c r="E6" s="14"/>
    </row>
    <row r="7" spans="2:5" ht="15.75">
      <c r="B7" s="15" t="s">
        <v>30</v>
      </c>
      <c r="C7" s="4"/>
      <c r="D7" s="13"/>
      <c r="E7" s="14"/>
    </row>
    <row r="8" spans="2:7" ht="30" customHeight="1">
      <c r="B8" s="71" t="s">
        <v>40</v>
      </c>
      <c r="C8" s="71" t="s">
        <v>0</v>
      </c>
      <c r="D8" s="71" t="s">
        <v>1</v>
      </c>
      <c r="E8" s="71" t="s">
        <v>2</v>
      </c>
      <c r="F8" s="71" t="s">
        <v>3</v>
      </c>
      <c r="G8" s="73" t="s">
        <v>10</v>
      </c>
    </row>
    <row r="9" spans="2:7" ht="28.5" customHeight="1">
      <c r="B9" s="74" t="s">
        <v>4</v>
      </c>
      <c r="C9" s="6">
        <v>9342</v>
      </c>
      <c r="D9" s="6">
        <v>9342</v>
      </c>
      <c r="E9" s="6">
        <v>9342</v>
      </c>
      <c r="F9" s="6">
        <v>9342</v>
      </c>
      <c r="G9" s="6">
        <v>9342</v>
      </c>
    </row>
    <row r="10" spans="2:7" ht="28.5" customHeight="1">
      <c r="B10" s="75" t="s">
        <v>5</v>
      </c>
      <c r="C10" s="20">
        <v>80</v>
      </c>
      <c r="D10" s="20">
        <v>88</v>
      </c>
      <c r="E10" s="20">
        <v>96.80000000000001</v>
      </c>
      <c r="F10" s="20">
        <v>106.48000000000002</v>
      </c>
      <c r="G10" s="76">
        <v>92.82000000000001</v>
      </c>
    </row>
    <row r="11" spans="2:7" ht="42.75" customHeight="1">
      <c r="B11" s="77" t="s">
        <v>6</v>
      </c>
      <c r="C11" s="39">
        <v>747360</v>
      </c>
      <c r="D11" s="39">
        <v>822096</v>
      </c>
      <c r="E11" s="39">
        <v>904305.6000000001</v>
      </c>
      <c r="F11" s="39">
        <v>994736.1600000001</v>
      </c>
      <c r="G11" s="78">
        <v>3468497.7600000002</v>
      </c>
    </row>
    <row r="12" spans="2:7" ht="15">
      <c r="B12" s="75"/>
      <c r="C12" s="39" t="s">
        <v>17</v>
      </c>
      <c r="D12" s="39" t="s">
        <v>21</v>
      </c>
      <c r="E12" s="39" t="s">
        <v>22</v>
      </c>
      <c r="F12" s="39" t="s">
        <v>23</v>
      </c>
      <c r="G12" s="73" t="s">
        <v>10</v>
      </c>
    </row>
    <row r="13" spans="2:7" ht="41.25" customHeight="1">
      <c r="B13" s="77" t="s">
        <v>8</v>
      </c>
      <c r="C13" s="92">
        <v>0.2154708037060978</v>
      </c>
      <c r="D13" s="92">
        <v>0.2370178840767076</v>
      </c>
      <c r="E13" s="92">
        <v>0.2607196724843784</v>
      </c>
      <c r="F13" s="92">
        <v>0.28679163973281624</v>
      </c>
      <c r="G13" s="92">
        <v>1</v>
      </c>
    </row>
  </sheetData>
  <sheetProtection/>
  <mergeCells count="3">
    <mergeCell ref="B1:G1"/>
    <mergeCell ref="B2:G2"/>
    <mergeCell ref="B3:G3"/>
  </mergeCells>
  <printOptions/>
  <pageMargins left="0.28" right="0.19" top="1.47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12"/>
  <sheetViews>
    <sheetView zoomScalePageLayoutView="0" workbookViewId="0" topLeftCell="A1">
      <selection activeCell="B1" sqref="B1:F12"/>
    </sheetView>
  </sheetViews>
  <sheetFormatPr defaultColWidth="11.421875" defaultRowHeight="12.75"/>
  <cols>
    <col min="1" max="1" width="6.28125" style="0" customWidth="1"/>
    <col min="2" max="2" width="48.57421875" style="0" customWidth="1"/>
    <col min="3" max="3" width="14.421875" style="0" customWidth="1"/>
    <col min="4" max="4" width="14.00390625" style="0" customWidth="1"/>
    <col min="5" max="5" width="16.28125" style="0" customWidth="1"/>
    <col min="6" max="6" width="17.00390625" style="0" customWidth="1"/>
    <col min="7" max="7" width="16.140625" style="0" customWidth="1"/>
  </cols>
  <sheetData>
    <row r="3" spans="2:6" ht="16.5" customHeight="1">
      <c r="B3" s="79" t="s">
        <v>16</v>
      </c>
      <c r="C3" s="79"/>
      <c r="D3" s="79"/>
      <c r="E3" s="79"/>
      <c r="F3" s="79"/>
    </row>
    <row r="4" spans="2:6" ht="16.5" customHeight="1">
      <c r="B4" s="80" t="s">
        <v>43</v>
      </c>
      <c r="C4" s="80"/>
      <c r="D4" s="80"/>
      <c r="E4" s="80"/>
      <c r="F4" s="80"/>
    </row>
    <row r="5" spans="2:6" ht="15.75" customHeight="1">
      <c r="B5" s="80" t="s">
        <v>12</v>
      </c>
      <c r="C5" s="80"/>
      <c r="D5" s="80"/>
      <c r="E5" s="80"/>
      <c r="F5" s="80"/>
    </row>
    <row r="6" spans="2:5" ht="15.75" customHeight="1">
      <c r="B6" s="9"/>
      <c r="C6" s="9"/>
      <c r="D6" s="2"/>
      <c r="E6" s="3"/>
    </row>
    <row r="7" spans="2:5" ht="15.75" customHeight="1">
      <c r="B7" s="15" t="s">
        <v>28</v>
      </c>
      <c r="C7" s="9"/>
      <c r="D7" s="10"/>
      <c r="E7" s="11"/>
    </row>
    <row r="8" spans="2:5" ht="15.75">
      <c r="B8" s="15" t="s">
        <v>29</v>
      </c>
      <c r="C8" s="4"/>
      <c r="D8" s="13"/>
      <c r="E8" s="14"/>
    </row>
    <row r="9" spans="2:5" ht="16.5" thickBot="1">
      <c r="B9" s="15" t="s">
        <v>30</v>
      </c>
      <c r="C9" s="4"/>
      <c r="D9" s="13"/>
      <c r="E9" s="14"/>
    </row>
    <row r="10" spans="2:6" ht="14.25">
      <c r="B10" s="24" t="s">
        <v>7</v>
      </c>
      <c r="C10" s="25"/>
      <c r="D10" s="26"/>
      <c r="E10" s="25"/>
      <c r="F10" s="27">
        <v>3736800</v>
      </c>
    </row>
    <row r="11" spans="2:6" ht="15" thickBot="1">
      <c r="B11" s="28" t="s">
        <v>18</v>
      </c>
      <c r="C11" s="23"/>
      <c r="D11" s="19"/>
      <c r="E11" s="23"/>
      <c r="F11" s="29">
        <v>3468497.7600000002</v>
      </c>
    </row>
    <row r="12" spans="2:6" ht="15.75" thickBot="1">
      <c r="B12" s="31" t="s">
        <v>19</v>
      </c>
      <c r="C12" s="32"/>
      <c r="D12" s="33"/>
      <c r="E12" s="32"/>
      <c r="F12" s="34">
        <v>7205297.76</v>
      </c>
    </row>
  </sheetData>
  <sheetProtection/>
  <mergeCells count="3">
    <mergeCell ref="B3:F3"/>
    <mergeCell ref="B4:F4"/>
    <mergeCell ref="B5:F5"/>
  </mergeCells>
  <printOptions/>
  <pageMargins left="0.5" right="0.85" top="1.21" bottom="0.984251968503937" header="0" footer="0"/>
  <pageSetup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1"/>
  <sheetViews>
    <sheetView zoomScalePageLayoutView="0" workbookViewId="0" topLeftCell="A1">
      <selection activeCell="B1" sqref="B1:E1"/>
    </sheetView>
  </sheetViews>
  <sheetFormatPr defaultColWidth="11.421875" defaultRowHeight="12.75"/>
  <cols>
    <col min="2" max="2" width="74.00390625" style="0" customWidth="1"/>
    <col min="3" max="3" width="16.57421875" style="0" customWidth="1"/>
    <col min="5" max="5" width="16.00390625" style="0" customWidth="1"/>
  </cols>
  <sheetData>
    <row r="1" spans="2:5" ht="21">
      <c r="B1" s="79" t="s">
        <v>16</v>
      </c>
      <c r="C1" s="79"/>
      <c r="D1" s="79"/>
      <c r="E1" s="79"/>
    </row>
    <row r="2" spans="2:5" ht="20.25">
      <c r="B2" s="80" t="s">
        <v>31</v>
      </c>
      <c r="C2" s="80"/>
      <c r="D2" s="80"/>
      <c r="E2" s="80"/>
    </row>
    <row r="3" spans="2:5" ht="20.25">
      <c r="B3" s="80" t="s">
        <v>12</v>
      </c>
      <c r="C3" s="80"/>
      <c r="D3" s="80"/>
      <c r="E3" s="80"/>
    </row>
    <row r="4" spans="2:5" ht="12.75">
      <c r="B4" s="9"/>
      <c r="C4" s="9"/>
      <c r="D4" s="2"/>
      <c r="E4" s="3"/>
    </row>
    <row r="5" spans="2:5" ht="17.25" customHeight="1">
      <c r="B5" s="15" t="s">
        <v>28</v>
      </c>
      <c r="C5" s="9"/>
      <c r="D5" s="10"/>
      <c r="E5" s="11"/>
    </row>
    <row r="6" spans="2:5" ht="15.75">
      <c r="B6" s="15" t="s">
        <v>29</v>
      </c>
      <c r="C6" s="4"/>
      <c r="D6" s="13"/>
      <c r="E6" s="14"/>
    </row>
    <row r="7" spans="2:5" ht="15.75">
      <c r="B7" s="15" t="s">
        <v>30</v>
      </c>
      <c r="C7" s="4"/>
      <c r="D7" s="13"/>
      <c r="E7" s="14"/>
    </row>
    <row r="8" spans="2:5" ht="45" customHeight="1">
      <c r="B8" s="71" t="s">
        <v>34</v>
      </c>
      <c r="C8" s="71" t="s">
        <v>15</v>
      </c>
      <c r="D8" s="71" t="s">
        <v>9</v>
      </c>
      <c r="E8" s="71" t="s">
        <v>14</v>
      </c>
    </row>
    <row r="9" spans="2:5" ht="97.5" customHeight="1">
      <c r="B9" s="72" t="s">
        <v>27</v>
      </c>
      <c r="C9" s="6"/>
      <c r="D9" s="51"/>
      <c r="E9" s="20"/>
    </row>
    <row r="11" spans="2:5" ht="12.75">
      <c r="B11" s="81" t="s">
        <v>13</v>
      </c>
      <c r="C11" s="82"/>
      <c r="D11" s="82"/>
      <c r="E11" s="36"/>
    </row>
  </sheetData>
  <sheetProtection/>
  <mergeCells count="4">
    <mergeCell ref="B1:E1"/>
    <mergeCell ref="B2:E2"/>
    <mergeCell ref="B3:E3"/>
    <mergeCell ref="B11:D11"/>
  </mergeCells>
  <printOptions/>
  <pageMargins left="0.38" right="0.7" top="1.57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0"/>
  <sheetViews>
    <sheetView zoomScalePageLayoutView="0" workbookViewId="0" topLeftCell="A1">
      <selection activeCell="B1" sqref="B1:E1"/>
    </sheetView>
  </sheetViews>
  <sheetFormatPr defaultColWidth="11.421875" defaultRowHeight="12.75"/>
  <cols>
    <col min="1" max="1" width="1.1484375" style="0" customWidth="1"/>
    <col min="2" max="2" width="50.140625" style="0" customWidth="1"/>
    <col min="3" max="3" width="14.421875" style="0" customWidth="1"/>
    <col min="4" max="4" width="33.57421875" style="0" customWidth="1"/>
    <col min="5" max="6" width="17.00390625" style="0" customWidth="1"/>
  </cols>
  <sheetData>
    <row r="1" spans="2:5" ht="21">
      <c r="B1" s="79" t="s">
        <v>16</v>
      </c>
      <c r="C1" s="79"/>
      <c r="D1" s="79"/>
      <c r="E1" s="79"/>
    </row>
    <row r="2" spans="2:5" ht="20.25">
      <c r="B2" s="52" t="s">
        <v>41</v>
      </c>
      <c r="C2" s="52"/>
      <c r="D2" s="52"/>
      <c r="E2" s="52"/>
    </row>
    <row r="3" spans="2:5" ht="20.25">
      <c r="B3" s="80" t="s">
        <v>12</v>
      </c>
      <c r="C3" s="80"/>
      <c r="D3" s="80"/>
      <c r="E3" s="80"/>
    </row>
    <row r="4" spans="2:5" ht="12.75">
      <c r="B4" s="9"/>
      <c r="C4" s="9"/>
      <c r="D4" s="2"/>
      <c r="E4" s="3"/>
    </row>
    <row r="5" spans="2:5" ht="15.75">
      <c r="B5" s="15" t="s">
        <v>28</v>
      </c>
      <c r="C5" s="9"/>
      <c r="D5" s="10"/>
      <c r="E5" s="11"/>
    </row>
    <row r="6" spans="2:5" ht="15.75">
      <c r="B6" s="15" t="s">
        <v>29</v>
      </c>
      <c r="C6" s="4"/>
      <c r="D6" s="13"/>
      <c r="E6" s="14"/>
    </row>
    <row r="7" spans="2:5" ht="15.75">
      <c r="B7" s="15" t="s">
        <v>30</v>
      </c>
      <c r="C7" s="4"/>
      <c r="D7" s="13"/>
      <c r="E7" s="14"/>
    </row>
    <row r="8" spans="2:5" ht="58.5" customHeight="1">
      <c r="B8" s="71" t="s">
        <v>37</v>
      </c>
      <c r="C8" s="71" t="s">
        <v>15</v>
      </c>
      <c r="D8" s="71" t="s">
        <v>9</v>
      </c>
      <c r="E8" s="71" t="s">
        <v>14</v>
      </c>
    </row>
    <row r="9" spans="2:5" ht="58.5" customHeight="1">
      <c r="B9" s="72" t="s">
        <v>36</v>
      </c>
      <c r="C9" s="6">
        <v>1557</v>
      </c>
      <c r="D9" s="20"/>
      <c r="E9" s="20"/>
    </row>
    <row r="10" spans="2:5" ht="17.25" customHeight="1">
      <c r="B10" s="83" t="s">
        <v>38</v>
      </c>
      <c r="C10" s="83"/>
      <c r="D10" s="83"/>
      <c r="E10" s="51"/>
    </row>
  </sheetData>
  <sheetProtection/>
  <mergeCells count="3">
    <mergeCell ref="B1:E1"/>
    <mergeCell ref="B3:E3"/>
    <mergeCell ref="B10:D10"/>
  </mergeCells>
  <printOptions/>
  <pageMargins left="1.4" right="0.7" top="1.32" bottom="0.75" header="1.62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5"/>
  <sheetViews>
    <sheetView zoomScalePageLayoutView="0" workbookViewId="0" topLeftCell="A1">
      <selection activeCell="B20" sqref="B20"/>
    </sheetView>
  </sheetViews>
  <sheetFormatPr defaultColWidth="11.421875" defaultRowHeight="12.75"/>
  <cols>
    <col min="1" max="1" width="2.7109375" style="0" customWidth="1"/>
    <col min="2" max="2" width="48.57421875" style="0" customWidth="1"/>
    <col min="3" max="3" width="14.421875" style="0" customWidth="1"/>
    <col min="4" max="4" width="14.00390625" style="0" customWidth="1"/>
    <col min="5" max="6" width="17.00390625" style="0" customWidth="1"/>
    <col min="7" max="7" width="16.140625" style="0" customWidth="1"/>
  </cols>
  <sheetData>
    <row r="1" spans="2:7" ht="21">
      <c r="B1" s="79" t="s">
        <v>16</v>
      </c>
      <c r="C1" s="79"/>
      <c r="D1" s="79"/>
      <c r="E1" s="79"/>
      <c r="F1" s="79"/>
      <c r="G1" s="79"/>
    </row>
    <row r="2" spans="2:7" ht="20.25">
      <c r="B2" s="80" t="s">
        <v>39</v>
      </c>
      <c r="C2" s="80"/>
      <c r="D2" s="80"/>
      <c r="E2" s="80"/>
      <c r="F2" s="80"/>
      <c r="G2" s="80"/>
    </row>
    <row r="3" spans="2:7" ht="20.25">
      <c r="B3" s="80" t="s">
        <v>12</v>
      </c>
      <c r="C3" s="80"/>
      <c r="D3" s="80"/>
      <c r="E3" s="80"/>
      <c r="F3" s="80"/>
      <c r="G3" s="80"/>
    </row>
    <row r="4" spans="2:5" ht="12.75">
      <c r="B4" s="9"/>
      <c r="C4" s="9"/>
      <c r="D4" s="2"/>
      <c r="E4" s="3"/>
    </row>
    <row r="5" spans="2:5" ht="15.75">
      <c r="B5" s="15" t="s">
        <v>28</v>
      </c>
      <c r="C5" s="9"/>
      <c r="D5" s="10"/>
      <c r="E5" s="11"/>
    </row>
    <row r="6" spans="2:5" ht="15.75">
      <c r="B6" s="15" t="s">
        <v>29</v>
      </c>
      <c r="C6" s="4"/>
      <c r="D6" s="13"/>
      <c r="E6" s="14"/>
    </row>
    <row r="7" spans="2:5" ht="15.75">
      <c r="B7" s="15" t="s">
        <v>30</v>
      </c>
      <c r="C7" s="4"/>
      <c r="D7" s="13"/>
      <c r="E7" s="14"/>
    </row>
    <row r="8" spans="2:7" ht="30">
      <c r="B8" s="71" t="s">
        <v>11</v>
      </c>
      <c r="C8" s="71" t="s">
        <v>0</v>
      </c>
      <c r="D8" s="71" t="s">
        <v>1</v>
      </c>
      <c r="E8" s="71" t="s">
        <v>2</v>
      </c>
      <c r="F8" s="71" t="s">
        <v>3</v>
      </c>
      <c r="G8" s="73" t="s">
        <v>10</v>
      </c>
    </row>
    <row r="9" spans="2:7" ht="45.75" customHeight="1">
      <c r="B9" s="74" t="s">
        <v>4</v>
      </c>
      <c r="C9" s="6">
        <f>1557*6</f>
        <v>9342</v>
      </c>
      <c r="D9" s="6">
        <f>1557*6</f>
        <v>9342</v>
      </c>
      <c r="E9" s="6">
        <f>1557*6</f>
        <v>9342</v>
      </c>
      <c r="F9" s="6">
        <f>1557*6</f>
        <v>9342</v>
      </c>
      <c r="G9" s="6">
        <f>1557*6</f>
        <v>9342</v>
      </c>
    </row>
    <row r="10" spans="2:7" ht="42.75" customHeight="1">
      <c r="B10" s="75" t="s">
        <v>5</v>
      </c>
      <c r="C10" s="20"/>
      <c r="D10" s="20"/>
      <c r="E10" s="20"/>
      <c r="F10" s="20"/>
      <c r="G10" s="76"/>
    </row>
    <row r="11" spans="2:7" ht="41.25" customHeight="1">
      <c r="B11" s="77" t="s">
        <v>6</v>
      </c>
      <c r="C11" s="39"/>
      <c r="D11" s="39"/>
      <c r="E11" s="39"/>
      <c r="F11" s="39"/>
      <c r="G11" s="78"/>
    </row>
    <row r="12" spans="2:7" ht="15">
      <c r="B12" s="75"/>
      <c r="C12" s="39" t="s">
        <v>17</v>
      </c>
      <c r="D12" s="39" t="s">
        <v>21</v>
      </c>
      <c r="E12" s="39" t="s">
        <v>22</v>
      </c>
      <c r="F12" s="39" t="s">
        <v>23</v>
      </c>
      <c r="G12" s="73" t="s">
        <v>10</v>
      </c>
    </row>
    <row r="13" spans="2:6" ht="12.75">
      <c r="B13" s="84" t="s">
        <v>25</v>
      </c>
      <c r="C13" s="85"/>
      <c r="D13" s="85"/>
      <c r="E13" s="35"/>
      <c r="F13" s="35"/>
    </row>
    <row r="15" spans="2:6" ht="21.75" customHeight="1">
      <c r="B15" s="81" t="s">
        <v>24</v>
      </c>
      <c r="C15" s="82"/>
      <c r="D15" s="82"/>
      <c r="E15" s="42"/>
      <c r="F15" s="36"/>
    </row>
  </sheetData>
  <sheetProtection/>
  <mergeCells count="5">
    <mergeCell ref="B1:G1"/>
    <mergeCell ref="B2:G2"/>
    <mergeCell ref="B3:G3"/>
    <mergeCell ref="B13:D13"/>
    <mergeCell ref="B15:D15"/>
  </mergeCells>
  <printOptions/>
  <pageMargins left="0.77" right="0.7" top="1.36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2"/>
  <sheetViews>
    <sheetView tabSelected="1" zoomScalePageLayoutView="0" workbookViewId="0" topLeftCell="A1">
      <selection activeCell="L7" sqref="L7"/>
    </sheetView>
  </sheetViews>
  <sheetFormatPr defaultColWidth="11.421875" defaultRowHeight="12.75"/>
  <cols>
    <col min="1" max="1" width="1.421875" style="0" customWidth="1"/>
    <col min="2" max="2" width="47.57421875" style="0" customWidth="1"/>
    <col min="3" max="3" width="14.421875" style="0" customWidth="1"/>
    <col min="4" max="4" width="14.00390625" style="0" customWidth="1"/>
    <col min="5" max="5" width="16.28125" style="0" customWidth="1"/>
    <col min="6" max="6" width="16.8515625" style="0" customWidth="1"/>
  </cols>
  <sheetData>
    <row r="1" spans="2:6" ht="21">
      <c r="B1" s="79" t="s">
        <v>16</v>
      </c>
      <c r="C1" s="79"/>
      <c r="D1" s="79"/>
      <c r="E1" s="79"/>
      <c r="F1" s="79"/>
    </row>
    <row r="2" spans="2:6" ht="20.25">
      <c r="B2" s="80" t="s">
        <v>42</v>
      </c>
      <c r="C2" s="80"/>
      <c r="D2" s="80"/>
      <c r="E2" s="80"/>
      <c r="F2" s="80"/>
    </row>
    <row r="3" spans="2:6" ht="20.25">
      <c r="B3" s="80" t="s">
        <v>12</v>
      </c>
      <c r="C3" s="80"/>
      <c r="D3" s="80"/>
      <c r="E3" s="80"/>
      <c r="F3" s="80"/>
    </row>
    <row r="4" spans="2:5" ht="12.75">
      <c r="B4" s="9"/>
      <c r="C4" s="9"/>
      <c r="D4" s="2"/>
      <c r="E4" s="3"/>
    </row>
    <row r="5" spans="2:5" ht="15.75">
      <c r="B5" s="15" t="s">
        <v>28</v>
      </c>
      <c r="C5" s="9"/>
      <c r="D5" s="10"/>
      <c r="E5" s="11"/>
    </row>
    <row r="6" spans="2:5" ht="15.75">
      <c r="B6" s="15" t="s">
        <v>29</v>
      </c>
      <c r="C6" s="4"/>
      <c r="D6" s="13"/>
      <c r="E6" s="14"/>
    </row>
    <row r="7" spans="2:5" ht="15.75">
      <c r="B7" s="15" t="s">
        <v>30</v>
      </c>
      <c r="C7" s="4"/>
      <c r="D7" s="13"/>
      <c r="E7" s="14"/>
    </row>
    <row r="8" spans="2:6" ht="29.25" customHeight="1">
      <c r="B8" s="93" t="s">
        <v>7</v>
      </c>
      <c r="C8" s="93"/>
      <c r="D8" s="94"/>
      <c r="E8" s="93"/>
      <c r="F8" s="51"/>
    </row>
    <row r="9" spans="2:6" ht="34.5" customHeight="1">
      <c r="B9" s="93" t="s">
        <v>18</v>
      </c>
      <c r="C9" s="93"/>
      <c r="D9" s="94"/>
      <c r="E9" s="93"/>
      <c r="F9" s="51"/>
    </row>
    <row r="10" spans="2:6" ht="23.25" customHeight="1">
      <c r="B10" s="95" t="s">
        <v>19</v>
      </c>
      <c r="C10" s="95"/>
      <c r="D10" s="96"/>
      <c r="E10" s="95"/>
      <c r="F10" s="51"/>
    </row>
    <row r="11" spans="2:6" ht="14.25">
      <c r="B11" s="7"/>
      <c r="C11" s="7"/>
      <c r="D11" s="7"/>
      <c r="E11" s="1"/>
      <c r="F11" s="1"/>
    </row>
    <row r="12" spans="2:6" ht="29.25" customHeight="1">
      <c r="B12" s="97" t="s">
        <v>20</v>
      </c>
      <c r="C12" s="97"/>
      <c r="D12" s="97"/>
      <c r="E12" s="97"/>
      <c r="F12" s="97"/>
    </row>
  </sheetData>
  <sheetProtection/>
  <mergeCells count="4">
    <mergeCell ref="B1:F1"/>
    <mergeCell ref="B2:F2"/>
    <mergeCell ref="B3:F3"/>
    <mergeCell ref="B12:F12"/>
  </mergeCells>
  <printOptions/>
  <pageMargins left="1.58" right="0.7" top="1.4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01"/>
  <sheetViews>
    <sheetView zoomScalePageLayoutView="0" workbookViewId="0" topLeftCell="A2">
      <selection activeCell="G23" sqref="G22:G23"/>
    </sheetView>
  </sheetViews>
  <sheetFormatPr defaultColWidth="11.421875" defaultRowHeight="12.75"/>
  <cols>
    <col min="1" max="1" width="6.28125" style="0" customWidth="1"/>
    <col min="2" max="2" width="48.57421875" style="0" customWidth="1"/>
    <col min="3" max="3" width="14.421875" style="0" customWidth="1"/>
    <col min="4" max="4" width="14.00390625" style="0" customWidth="1"/>
    <col min="5" max="5" width="16.28125" style="0" customWidth="1"/>
    <col min="6" max="6" width="16.8515625" style="0" customWidth="1"/>
    <col min="7" max="7" width="16.140625" style="0" customWidth="1"/>
  </cols>
  <sheetData>
    <row r="1" spans="2:6" ht="19.5" customHeight="1">
      <c r="B1" s="79" t="s">
        <v>16</v>
      </c>
      <c r="C1" s="79"/>
      <c r="D1" s="79"/>
      <c r="E1" s="79"/>
      <c r="F1" s="30"/>
    </row>
    <row r="2" spans="2:6" ht="20.25">
      <c r="B2" s="52" t="s">
        <v>26</v>
      </c>
      <c r="C2" s="52"/>
      <c r="D2" s="52"/>
      <c r="E2" s="52"/>
      <c r="F2" s="52"/>
    </row>
    <row r="3" spans="2:6" ht="25.5" customHeight="1">
      <c r="B3" s="80" t="s">
        <v>12</v>
      </c>
      <c r="C3" s="80"/>
      <c r="D3" s="80"/>
      <c r="E3" s="80"/>
      <c r="F3" s="52"/>
    </row>
    <row r="4" spans="2:6" ht="12.75">
      <c r="B4" s="9"/>
      <c r="C4" s="9"/>
      <c r="D4" s="2"/>
      <c r="E4" s="3"/>
      <c r="F4" s="2"/>
    </row>
    <row r="5" spans="2:6" ht="15.75">
      <c r="B5" s="15" t="s">
        <v>28</v>
      </c>
      <c r="C5" s="9"/>
      <c r="D5" s="10"/>
      <c r="E5" s="11"/>
      <c r="F5" s="12"/>
    </row>
    <row r="6" spans="2:6" ht="15.75">
      <c r="B6" s="15" t="s">
        <v>29</v>
      </c>
      <c r="C6" s="4"/>
      <c r="D6" s="13"/>
      <c r="E6" s="14"/>
      <c r="F6" s="13"/>
    </row>
    <row r="7" spans="2:6" ht="16.5" thickBot="1">
      <c r="B7" s="15" t="s">
        <v>30</v>
      </c>
      <c r="C7" s="4"/>
      <c r="D7" s="13"/>
      <c r="E7" s="14"/>
      <c r="F7" s="13"/>
    </row>
    <row r="8" spans="2:6" ht="45">
      <c r="B8" s="16" t="s">
        <v>33</v>
      </c>
      <c r="C8" s="21" t="s">
        <v>15</v>
      </c>
      <c r="D8" s="43" t="s">
        <v>9</v>
      </c>
      <c r="E8" s="21" t="s">
        <v>14</v>
      </c>
      <c r="F8" s="37"/>
    </row>
    <row r="9" spans="2:5" ht="86.25" thickBot="1">
      <c r="B9" s="44" t="s">
        <v>27</v>
      </c>
      <c r="C9" s="45">
        <v>1557</v>
      </c>
      <c r="D9" s="49">
        <v>8533</v>
      </c>
      <c r="E9" s="50">
        <f>+C9*D9</f>
        <v>13285881</v>
      </c>
    </row>
    <row r="10" spans="2:5" ht="14.25">
      <c r="B10" s="54"/>
      <c r="C10" s="55"/>
      <c r="D10" s="56"/>
      <c r="E10" s="56"/>
    </row>
    <row r="11" spans="2:5" ht="14.25">
      <c r="B11" s="54"/>
      <c r="C11" s="55"/>
      <c r="D11" s="56"/>
      <c r="E11" s="56"/>
    </row>
    <row r="13" spans="2:5" ht="21">
      <c r="B13" s="79" t="s">
        <v>16</v>
      </c>
      <c r="C13" s="79"/>
      <c r="D13" s="79"/>
      <c r="E13" s="79"/>
    </row>
    <row r="14" spans="2:5" ht="20.25">
      <c r="B14" s="80" t="s">
        <v>31</v>
      </c>
      <c r="C14" s="80"/>
      <c r="D14" s="80"/>
      <c r="E14" s="80"/>
    </row>
    <row r="15" spans="2:5" ht="20.25">
      <c r="B15" s="80" t="s">
        <v>12</v>
      </c>
      <c r="C15" s="80"/>
      <c r="D15" s="80"/>
      <c r="E15" s="80"/>
    </row>
    <row r="16" spans="2:5" ht="12.75">
      <c r="B16" s="9"/>
      <c r="C16" s="9"/>
      <c r="D16" s="2"/>
      <c r="E16" s="3"/>
    </row>
    <row r="17" spans="2:5" ht="15.75">
      <c r="B17" s="15" t="s">
        <v>28</v>
      </c>
      <c r="C17" s="9"/>
      <c r="D17" s="10"/>
      <c r="E17" s="11"/>
    </row>
    <row r="18" spans="2:5" ht="15.75">
      <c r="B18" s="15" t="s">
        <v>29</v>
      </c>
      <c r="C18" s="4"/>
      <c r="D18" s="13"/>
      <c r="E18" s="14"/>
    </row>
    <row r="19" spans="2:5" ht="16.5" thickBot="1">
      <c r="B19" s="15" t="s">
        <v>30</v>
      </c>
      <c r="C19" s="4"/>
      <c r="D19" s="13"/>
      <c r="E19" s="14"/>
    </row>
    <row r="20" spans="2:6" ht="45">
      <c r="B20" s="16" t="s">
        <v>34</v>
      </c>
      <c r="C20" s="21" t="s">
        <v>15</v>
      </c>
      <c r="D20" s="43" t="s">
        <v>9</v>
      </c>
      <c r="E20" s="21" t="s">
        <v>14</v>
      </c>
      <c r="F20" s="37"/>
    </row>
    <row r="21" spans="2:5" ht="86.25" thickBot="1">
      <c r="B21" s="44" t="s">
        <v>27</v>
      </c>
      <c r="C21" s="6"/>
      <c r="D21" s="51"/>
      <c r="E21" s="20"/>
    </row>
    <row r="23" spans="2:5" ht="27" customHeight="1">
      <c r="B23" s="81" t="s">
        <v>13</v>
      </c>
      <c r="C23" s="82"/>
      <c r="D23" s="82"/>
      <c r="E23" s="36"/>
    </row>
    <row r="24" spans="2:5" ht="12.75">
      <c r="B24" s="47"/>
      <c r="C24" s="47"/>
      <c r="D24" s="47"/>
      <c r="E24" s="48"/>
    </row>
    <row r="25" spans="2:5" ht="21">
      <c r="B25" s="79" t="s">
        <v>16</v>
      </c>
      <c r="C25" s="79"/>
      <c r="D25" s="79"/>
      <c r="E25" s="79"/>
    </row>
    <row r="26" spans="2:5" ht="20.25">
      <c r="B26" s="52" t="s">
        <v>32</v>
      </c>
      <c r="C26" s="52"/>
      <c r="D26" s="52"/>
      <c r="E26" s="52"/>
    </row>
    <row r="27" spans="2:5" ht="20.25">
      <c r="B27" s="80" t="s">
        <v>12</v>
      </c>
      <c r="C27" s="80"/>
      <c r="D27" s="80"/>
      <c r="E27" s="80"/>
    </row>
    <row r="28" spans="2:5" ht="12.75">
      <c r="B28" s="9"/>
      <c r="C28" s="9"/>
      <c r="D28" s="2"/>
      <c r="E28" s="3"/>
    </row>
    <row r="29" spans="2:5" ht="15.75">
      <c r="B29" s="15" t="s">
        <v>28</v>
      </c>
      <c r="C29" s="9"/>
      <c r="D29" s="10"/>
      <c r="E29" s="11"/>
    </row>
    <row r="30" spans="2:5" ht="15.75">
      <c r="B30" s="15" t="s">
        <v>29</v>
      </c>
      <c r="C30" s="4"/>
      <c r="D30" s="13"/>
      <c r="E30" s="14"/>
    </row>
    <row r="31" spans="2:5" ht="16.5" thickBot="1">
      <c r="B31" s="15" t="s">
        <v>30</v>
      </c>
      <c r="C31" s="4"/>
      <c r="D31" s="13"/>
      <c r="E31" s="14"/>
    </row>
    <row r="32" spans="2:5" ht="45">
      <c r="B32" s="16" t="s">
        <v>35</v>
      </c>
      <c r="C32" s="21" t="s">
        <v>15</v>
      </c>
      <c r="D32" s="43" t="s">
        <v>9</v>
      </c>
      <c r="E32" s="21" t="s">
        <v>14</v>
      </c>
    </row>
    <row r="33" spans="2:5" ht="57.75" thickBot="1">
      <c r="B33" s="44" t="s">
        <v>36</v>
      </c>
      <c r="C33" s="57">
        <v>1557</v>
      </c>
      <c r="D33" s="58">
        <v>2400</v>
      </c>
      <c r="E33" s="50">
        <f>+C33*D33</f>
        <v>3736800</v>
      </c>
    </row>
    <row r="34" spans="2:5" ht="15.75">
      <c r="B34" s="15"/>
      <c r="C34" s="4"/>
      <c r="D34" s="13"/>
      <c r="E34" s="14"/>
    </row>
    <row r="35" spans="2:5" ht="21">
      <c r="B35" s="79" t="s">
        <v>16</v>
      </c>
      <c r="C35" s="79"/>
      <c r="D35" s="79"/>
      <c r="E35" s="79"/>
    </row>
    <row r="36" spans="2:5" ht="20.25">
      <c r="B36" s="52" t="s">
        <v>41</v>
      </c>
      <c r="C36" s="52"/>
      <c r="D36" s="52"/>
      <c r="E36" s="52"/>
    </row>
    <row r="37" spans="2:5" ht="20.25">
      <c r="B37" s="80" t="s">
        <v>12</v>
      </c>
      <c r="C37" s="80"/>
      <c r="D37" s="80"/>
      <c r="E37" s="80"/>
    </row>
    <row r="38" spans="2:5" ht="12.75">
      <c r="B38" s="9"/>
      <c r="C38" s="9"/>
      <c r="D38" s="2"/>
      <c r="E38" s="3"/>
    </row>
    <row r="39" spans="2:5" ht="15.75">
      <c r="B39" s="15" t="s">
        <v>28</v>
      </c>
      <c r="C39" s="9"/>
      <c r="D39" s="10"/>
      <c r="E39" s="11"/>
    </row>
    <row r="40" spans="2:5" ht="15.75">
      <c r="B40" s="15" t="s">
        <v>29</v>
      </c>
      <c r="C40" s="4"/>
      <c r="D40" s="13"/>
      <c r="E40" s="14"/>
    </row>
    <row r="41" spans="2:5" ht="16.5" thickBot="1">
      <c r="B41" s="15" t="s">
        <v>30</v>
      </c>
      <c r="C41" s="4"/>
      <c r="D41" s="13"/>
      <c r="E41" s="14"/>
    </row>
    <row r="42" spans="2:5" ht="45">
      <c r="B42" s="16" t="s">
        <v>37</v>
      </c>
      <c r="C42" s="21" t="s">
        <v>15</v>
      </c>
      <c r="D42" s="43" t="s">
        <v>9</v>
      </c>
      <c r="E42" s="21" t="s">
        <v>14</v>
      </c>
    </row>
    <row r="43" spans="2:5" ht="58.5" customHeight="1" thickBot="1">
      <c r="B43" s="44" t="s">
        <v>36</v>
      </c>
      <c r="C43" s="57">
        <v>1557</v>
      </c>
      <c r="D43" s="58"/>
      <c r="E43" s="50"/>
    </row>
    <row r="44" spans="2:5" ht="15.75">
      <c r="B44" s="15"/>
      <c r="C44" s="4"/>
      <c r="D44" s="13"/>
      <c r="E44" s="14"/>
    </row>
    <row r="45" spans="2:5" ht="17.25" customHeight="1">
      <c r="B45" s="81" t="s">
        <v>38</v>
      </c>
      <c r="C45" s="82"/>
      <c r="D45" s="82"/>
      <c r="E45" s="36"/>
    </row>
    <row r="46" spans="2:5" ht="15.75">
      <c r="B46" s="15"/>
      <c r="C46" s="4"/>
      <c r="D46" s="13"/>
      <c r="E46" s="14"/>
    </row>
    <row r="47" spans="2:7" ht="21">
      <c r="B47" s="79" t="s">
        <v>16</v>
      </c>
      <c r="C47" s="79"/>
      <c r="D47" s="79"/>
      <c r="E47" s="79"/>
      <c r="F47" s="79"/>
      <c r="G47" s="79"/>
    </row>
    <row r="48" spans="2:7" ht="20.25">
      <c r="B48" s="80" t="s">
        <v>39</v>
      </c>
      <c r="C48" s="80"/>
      <c r="D48" s="80"/>
      <c r="E48" s="80"/>
      <c r="F48" s="80"/>
      <c r="G48" s="80"/>
    </row>
    <row r="49" spans="2:7" ht="20.25">
      <c r="B49" s="80" t="s">
        <v>12</v>
      </c>
      <c r="C49" s="80"/>
      <c r="D49" s="80"/>
      <c r="E49" s="80"/>
      <c r="F49" s="80"/>
      <c r="G49" s="80"/>
    </row>
    <row r="50" spans="2:5" ht="12.75">
      <c r="B50" s="9"/>
      <c r="C50" s="9"/>
      <c r="D50" s="2"/>
      <c r="E50" s="3"/>
    </row>
    <row r="51" spans="2:5" ht="15.75">
      <c r="B51" s="15" t="s">
        <v>28</v>
      </c>
      <c r="C51" s="9"/>
      <c r="D51" s="10"/>
      <c r="E51" s="11"/>
    </row>
    <row r="52" spans="2:5" ht="15.75">
      <c r="B52" s="15" t="s">
        <v>29</v>
      </c>
      <c r="C52" s="4"/>
      <c r="D52" s="13"/>
      <c r="E52" s="14"/>
    </row>
    <row r="53" spans="2:5" ht="16.5" thickBot="1">
      <c r="B53" s="15" t="s">
        <v>30</v>
      </c>
      <c r="C53" s="4"/>
      <c r="D53" s="13"/>
      <c r="E53" s="14"/>
    </row>
    <row r="54" spans="2:7" ht="30">
      <c r="B54" s="16" t="s">
        <v>40</v>
      </c>
      <c r="C54" s="17" t="s">
        <v>0</v>
      </c>
      <c r="D54" s="17" t="s">
        <v>1</v>
      </c>
      <c r="E54" s="17" t="s">
        <v>2</v>
      </c>
      <c r="F54" s="17" t="s">
        <v>3</v>
      </c>
      <c r="G54" s="38" t="s">
        <v>10</v>
      </c>
    </row>
    <row r="55" spans="2:9" ht="28.5">
      <c r="B55" s="5" t="s">
        <v>4</v>
      </c>
      <c r="C55" s="6">
        <f>1557*6</f>
        <v>9342</v>
      </c>
      <c r="D55" s="6">
        <f>1557*6</f>
        <v>9342</v>
      </c>
      <c r="E55" s="6">
        <f>1557*6</f>
        <v>9342</v>
      </c>
      <c r="F55" s="6">
        <f>1557*6</f>
        <v>9342</v>
      </c>
      <c r="G55" s="59">
        <f>1557*6</f>
        <v>9342</v>
      </c>
      <c r="I55" s="70"/>
    </row>
    <row r="56" spans="2:8" ht="42.75">
      <c r="B56" s="8" t="s">
        <v>5</v>
      </c>
      <c r="C56" s="20">
        <v>80</v>
      </c>
      <c r="D56" s="20">
        <f>C56*1.1</f>
        <v>88</v>
      </c>
      <c r="E56" s="20">
        <f>D56*1.1</f>
        <v>96.80000000000001</v>
      </c>
      <c r="F56" s="20">
        <f>E56*1.1</f>
        <v>106.48000000000002</v>
      </c>
      <c r="G56" s="46">
        <f>SUM(C56:F56)/4</f>
        <v>92.82000000000001</v>
      </c>
      <c r="H56">
        <f>D56/C56</f>
        <v>1.1</v>
      </c>
    </row>
    <row r="57" spans="2:7" ht="41.25" customHeight="1" thickBot="1">
      <c r="B57" s="22" t="s">
        <v>6</v>
      </c>
      <c r="C57" s="39">
        <f>C55*C56</f>
        <v>747360</v>
      </c>
      <c r="D57" s="39">
        <f>D55*D56</f>
        <v>822096</v>
      </c>
      <c r="E57" s="39">
        <f>E55*E56</f>
        <v>904305.6000000001</v>
      </c>
      <c r="F57" s="39">
        <f>F55*F56</f>
        <v>994736.1600000001</v>
      </c>
      <c r="G57" s="40">
        <f>SUM(C57:F57)</f>
        <v>3468497.7600000002</v>
      </c>
    </row>
    <row r="58" spans="2:7" ht="15">
      <c r="B58" s="8"/>
      <c r="C58" s="39" t="s">
        <v>17</v>
      </c>
      <c r="D58" s="39" t="s">
        <v>21</v>
      </c>
      <c r="E58" s="39" t="s">
        <v>22</v>
      </c>
      <c r="F58" s="39" t="s">
        <v>23</v>
      </c>
      <c r="G58" s="38" t="s">
        <v>10</v>
      </c>
    </row>
    <row r="59" spans="2:7" ht="41.25" customHeight="1" thickBot="1">
      <c r="B59" s="18" t="s">
        <v>8</v>
      </c>
      <c r="C59" s="41">
        <f>C57/$G$57</f>
        <v>0.2154708037060978</v>
      </c>
      <c r="D59" s="41">
        <f>D57/$G$57</f>
        <v>0.2370178840767076</v>
      </c>
      <c r="E59" s="41">
        <f>E57/$G$57</f>
        <v>0.2607196724843784</v>
      </c>
      <c r="F59" s="41">
        <f>F57/$G$57</f>
        <v>0.28679163973281624</v>
      </c>
      <c r="G59" s="60">
        <f>G57/$G$57</f>
        <v>1</v>
      </c>
    </row>
    <row r="60" spans="2:6" ht="14.25">
      <c r="B60" s="1"/>
      <c r="C60" s="1"/>
      <c r="D60" s="1"/>
      <c r="E60" s="1"/>
      <c r="F60" s="1"/>
    </row>
    <row r="61" spans="2:6" ht="14.25">
      <c r="B61" s="1"/>
      <c r="C61" s="1"/>
      <c r="D61" s="1"/>
      <c r="E61" s="1"/>
      <c r="F61" s="1"/>
    </row>
    <row r="62" spans="2:7" ht="21">
      <c r="B62" s="79" t="s">
        <v>16</v>
      </c>
      <c r="C62" s="79"/>
      <c r="D62" s="79"/>
      <c r="E62" s="79"/>
      <c r="F62" s="79"/>
      <c r="G62" s="79"/>
    </row>
    <row r="63" spans="2:7" ht="20.25">
      <c r="B63" s="80" t="s">
        <v>39</v>
      </c>
      <c r="C63" s="80"/>
      <c r="D63" s="80"/>
      <c r="E63" s="80"/>
      <c r="F63" s="80"/>
      <c r="G63" s="80"/>
    </row>
    <row r="64" spans="2:7" ht="20.25">
      <c r="B64" s="80" t="s">
        <v>12</v>
      </c>
      <c r="C64" s="80"/>
      <c r="D64" s="80"/>
      <c r="E64" s="80"/>
      <c r="F64" s="80"/>
      <c r="G64" s="80"/>
    </row>
    <row r="65" spans="2:5" ht="12.75">
      <c r="B65" s="9"/>
      <c r="C65" s="9"/>
      <c r="D65" s="2"/>
      <c r="E65" s="3"/>
    </row>
    <row r="66" spans="2:5" ht="15.75">
      <c r="B66" s="15" t="s">
        <v>28</v>
      </c>
      <c r="C66" s="9"/>
      <c r="D66" s="10"/>
      <c r="E66" s="11"/>
    </row>
    <row r="67" spans="2:5" ht="15.75">
      <c r="B67" s="15" t="s">
        <v>29</v>
      </c>
      <c r="C67" s="4"/>
      <c r="D67" s="13"/>
      <c r="E67" s="14"/>
    </row>
    <row r="68" spans="2:5" ht="16.5" thickBot="1">
      <c r="B68" s="15" t="s">
        <v>30</v>
      </c>
      <c r="C68" s="4"/>
      <c r="D68" s="13"/>
      <c r="E68" s="14"/>
    </row>
    <row r="69" spans="2:7" ht="30">
      <c r="B69" s="16" t="s">
        <v>11</v>
      </c>
      <c r="C69" s="17" t="s">
        <v>0</v>
      </c>
      <c r="D69" s="17" t="s">
        <v>1</v>
      </c>
      <c r="E69" s="17" t="s">
        <v>2</v>
      </c>
      <c r="F69" s="17" t="s">
        <v>3</v>
      </c>
      <c r="G69" s="38" t="s">
        <v>10</v>
      </c>
    </row>
    <row r="70" spans="2:7" ht="45.75" customHeight="1">
      <c r="B70" s="5" t="s">
        <v>4</v>
      </c>
      <c r="C70" s="6">
        <f>1557*6</f>
        <v>9342</v>
      </c>
      <c r="D70" s="6">
        <f>1557*6</f>
        <v>9342</v>
      </c>
      <c r="E70" s="6">
        <f>1557*6</f>
        <v>9342</v>
      </c>
      <c r="F70" s="6">
        <f>1557*6</f>
        <v>9342</v>
      </c>
      <c r="G70" s="59">
        <f>1557*6</f>
        <v>9342</v>
      </c>
    </row>
    <row r="71" spans="2:7" ht="43.5" customHeight="1">
      <c r="B71" s="8" t="s">
        <v>5</v>
      </c>
      <c r="C71" s="20"/>
      <c r="D71" s="20"/>
      <c r="E71" s="20"/>
      <c r="F71" s="20"/>
      <c r="G71" s="46"/>
    </row>
    <row r="72" spans="2:7" ht="41.25" customHeight="1" thickBot="1">
      <c r="B72" s="22" t="s">
        <v>6</v>
      </c>
      <c r="C72" s="39"/>
      <c r="D72" s="39"/>
      <c r="E72" s="39"/>
      <c r="F72" s="39"/>
      <c r="G72" s="40"/>
    </row>
    <row r="73" spans="2:7" ht="15.75" thickBot="1">
      <c r="B73" s="8"/>
      <c r="C73" s="39" t="s">
        <v>17</v>
      </c>
      <c r="D73" s="39" t="s">
        <v>21</v>
      </c>
      <c r="E73" s="39" t="s">
        <v>22</v>
      </c>
      <c r="F73" s="39" t="s">
        <v>23</v>
      </c>
      <c r="G73" s="38" t="s">
        <v>10</v>
      </c>
    </row>
    <row r="74" spans="2:6" ht="12.75" customHeight="1">
      <c r="B74" s="89" t="s">
        <v>25</v>
      </c>
      <c r="C74" s="90"/>
      <c r="D74" s="90"/>
      <c r="E74" s="35"/>
      <c r="F74" s="35"/>
    </row>
    <row r="76" spans="2:6" ht="21.75" customHeight="1">
      <c r="B76" s="81" t="s">
        <v>24</v>
      </c>
      <c r="C76" s="82"/>
      <c r="D76" s="82"/>
      <c r="E76" s="42"/>
      <c r="F76" s="36"/>
    </row>
    <row r="78" spans="2:7" ht="21">
      <c r="B78" s="79" t="s">
        <v>16</v>
      </c>
      <c r="C78" s="79"/>
      <c r="D78" s="79"/>
      <c r="E78" s="79"/>
      <c r="F78" s="79"/>
      <c r="G78" s="53"/>
    </row>
    <row r="79" spans="2:7" ht="20.25">
      <c r="B79" s="80" t="s">
        <v>42</v>
      </c>
      <c r="C79" s="80"/>
      <c r="D79" s="80"/>
      <c r="E79" s="80"/>
      <c r="F79" s="80"/>
      <c r="G79" s="52"/>
    </row>
    <row r="80" spans="2:7" ht="20.25">
      <c r="B80" s="80" t="s">
        <v>12</v>
      </c>
      <c r="C80" s="80"/>
      <c r="D80" s="80"/>
      <c r="E80" s="80"/>
      <c r="F80" s="80"/>
      <c r="G80" s="52"/>
    </row>
    <row r="81" spans="2:5" ht="12.75">
      <c r="B81" s="9"/>
      <c r="C81" s="9"/>
      <c r="D81" s="2"/>
      <c r="E81" s="3"/>
    </row>
    <row r="82" spans="2:5" ht="15.75">
      <c r="B82" s="15" t="s">
        <v>28</v>
      </c>
      <c r="C82" s="9"/>
      <c r="D82" s="10"/>
      <c r="E82" s="11"/>
    </row>
    <row r="83" spans="2:5" ht="15.75">
      <c r="B83" s="15" t="s">
        <v>29</v>
      </c>
      <c r="C83" s="4"/>
      <c r="D83" s="13"/>
      <c r="E83" s="14"/>
    </row>
    <row r="84" spans="2:5" ht="16.5" thickBot="1">
      <c r="B84" s="15" t="s">
        <v>30</v>
      </c>
      <c r="C84" s="4"/>
      <c r="D84" s="13"/>
      <c r="E84" s="14"/>
    </row>
    <row r="85" spans="2:6" ht="29.25" customHeight="1">
      <c r="B85" s="61" t="s">
        <v>7</v>
      </c>
      <c r="C85" s="62"/>
      <c r="D85" s="63"/>
      <c r="E85" s="62"/>
      <c r="F85" s="64"/>
    </row>
    <row r="86" spans="2:6" ht="34.5" customHeight="1">
      <c r="B86" s="69" t="s">
        <v>18</v>
      </c>
      <c r="C86" s="23"/>
      <c r="D86" s="19"/>
      <c r="E86" s="23"/>
      <c r="F86" s="36"/>
    </row>
    <row r="87" spans="2:6" ht="23.25" customHeight="1" thickBot="1">
      <c r="B87" s="65" t="s">
        <v>19</v>
      </c>
      <c r="C87" s="66"/>
      <c r="D87" s="67"/>
      <c r="E87" s="66"/>
      <c r="F87" s="68"/>
    </row>
    <row r="88" spans="2:6" ht="15" thickBot="1">
      <c r="B88" s="7"/>
      <c r="C88" s="7"/>
      <c r="D88" s="7"/>
      <c r="E88" s="1"/>
      <c r="F88" s="1"/>
    </row>
    <row r="89" spans="2:6" ht="29.25" customHeight="1" thickBot="1">
      <c r="B89" s="86" t="s">
        <v>20</v>
      </c>
      <c r="C89" s="87"/>
      <c r="D89" s="87"/>
      <c r="E89" s="87"/>
      <c r="F89" s="88"/>
    </row>
    <row r="91" spans="2:7" ht="21">
      <c r="B91" s="79" t="s">
        <v>16</v>
      </c>
      <c r="C91" s="79"/>
      <c r="D91" s="79"/>
      <c r="E91" s="79"/>
      <c r="F91" s="79"/>
      <c r="G91" s="53"/>
    </row>
    <row r="92" spans="2:7" ht="20.25">
      <c r="B92" s="80" t="s">
        <v>43</v>
      </c>
      <c r="C92" s="80"/>
      <c r="D92" s="80"/>
      <c r="E92" s="80"/>
      <c r="F92" s="80"/>
      <c r="G92" s="52"/>
    </row>
    <row r="93" spans="2:7" ht="20.25">
      <c r="B93" s="80" t="s">
        <v>12</v>
      </c>
      <c r="C93" s="80"/>
      <c r="D93" s="80"/>
      <c r="E93" s="80"/>
      <c r="F93" s="80"/>
      <c r="G93" s="52"/>
    </row>
    <row r="94" spans="2:5" ht="12.75">
      <c r="B94" s="9"/>
      <c r="C94" s="9"/>
      <c r="D94" s="2"/>
      <c r="E94" s="3"/>
    </row>
    <row r="95" spans="2:5" ht="15.75">
      <c r="B95" s="15" t="s">
        <v>28</v>
      </c>
      <c r="C95" s="9"/>
      <c r="D95" s="10"/>
      <c r="E95" s="11"/>
    </row>
    <row r="96" spans="2:5" ht="15.75">
      <c r="B96" s="15" t="s">
        <v>29</v>
      </c>
      <c r="C96" s="4"/>
      <c r="D96" s="13"/>
      <c r="E96" s="14"/>
    </row>
    <row r="97" spans="2:5" ht="16.5" thickBot="1">
      <c r="B97" s="15" t="s">
        <v>30</v>
      </c>
      <c r="C97" s="4"/>
      <c r="D97" s="13"/>
      <c r="E97" s="14"/>
    </row>
    <row r="98" spans="2:6" ht="29.25" customHeight="1">
      <c r="B98" s="24" t="s">
        <v>7</v>
      </c>
      <c r="C98" s="25"/>
      <c r="D98" s="26"/>
      <c r="E98" s="25"/>
      <c r="F98" s="27">
        <f>+E33</f>
        <v>3736800</v>
      </c>
    </row>
    <row r="99" spans="2:6" ht="34.5" customHeight="1" thickBot="1">
      <c r="B99" s="28" t="s">
        <v>18</v>
      </c>
      <c r="C99" s="23"/>
      <c r="D99" s="19"/>
      <c r="E99" s="23"/>
      <c r="F99" s="29">
        <f>+G57</f>
        <v>3468497.7600000002</v>
      </c>
    </row>
    <row r="100" spans="2:6" ht="23.25" customHeight="1" thickBot="1">
      <c r="B100" s="31" t="s">
        <v>19</v>
      </c>
      <c r="C100" s="32"/>
      <c r="D100" s="33"/>
      <c r="E100" s="32"/>
      <c r="F100" s="34">
        <f>+F98+F99</f>
        <v>7205297.76</v>
      </c>
    </row>
    <row r="101" spans="2:6" ht="14.25">
      <c r="B101" s="7"/>
      <c r="C101" s="7"/>
      <c r="D101" s="7"/>
      <c r="E101" s="1"/>
      <c r="F101" s="1"/>
    </row>
  </sheetData>
  <sheetProtection/>
  <mergeCells count="26">
    <mergeCell ref="B25:E25"/>
    <mergeCell ref="B35:E35"/>
    <mergeCell ref="B37:E37"/>
    <mergeCell ref="B45:D45"/>
    <mergeCell ref="B47:G47"/>
    <mergeCell ref="B49:G49"/>
    <mergeCell ref="B23:D23"/>
    <mergeCell ref="B89:F89"/>
    <mergeCell ref="B1:E1"/>
    <mergeCell ref="B3:E3"/>
    <mergeCell ref="B13:E13"/>
    <mergeCell ref="B15:E15"/>
    <mergeCell ref="B14:E14"/>
    <mergeCell ref="B48:G48"/>
    <mergeCell ref="B80:F80"/>
    <mergeCell ref="B27:E27"/>
    <mergeCell ref="B91:F91"/>
    <mergeCell ref="B92:F92"/>
    <mergeCell ref="B93:F93"/>
    <mergeCell ref="B79:F79"/>
    <mergeCell ref="B63:G63"/>
    <mergeCell ref="B62:G62"/>
    <mergeCell ref="B64:G64"/>
    <mergeCell ref="B78:F78"/>
    <mergeCell ref="B74:D74"/>
    <mergeCell ref="B76:D76"/>
  </mergeCells>
  <printOptions/>
  <pageMargins left="0.984251968503937" right="0" top="2.1653543307086616" bottom="0.984251968503937" header="0" footer="0"/>
  <pageSetup fitToHeight="1" fitToWidth="1" horizontalDpi="600" verticalDpi="600"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2017-04-03T12:26:32Z</dcterms:created>
  <dcterms:modified xsi:type="dcterms:W3CDTF">2017-08-09T14:11:26Z</dcterms:modified>
  <cp:category/>
  <cp:version/>
  <cp:contentType/>
  <cp:contentStatus/>
</cp:coreProperties>
</file>